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YKPO\Kodanikuühiskond\3. Kodanikuühiskonna Sihtkapital\rahaasjad\2023\"/>
    </mc:Choice>
  </mc:AlternateContent>
  <xr:revisionPtr revIDLastSave="0" documentId="13_ncr:1_{C205D4B5-2DFB-4369-9FA6-89D0E9E087C3}" xr6:coauthVersionLast="47" xr6:coauthVersionMax="47" xr10:uidLastSave="{00000000-0000-0000-0000-000000000000}"/>
  <bookViews>
    <workbookView xWindow="0" yWindow="0" windowWidth="15360" windowHeight="16824" xr2:uid="{00000000-000D-0000-FFFF-FFFF00000000}"/>
  </bookViews>
  <sheets>
    <sheet name="KÜSK finantsplaan" sheetId="4" r:id="rId1"/>
  </sheet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B5" i="4"/>
  <c r="E23" i="4"/>
  <c r="C18" i="4"/>
  <c r="D18" i="4"/>
  <c r="B17" i="4"/>
  <c r="B18" i="4"/>
  <c r="B14" i="4"/>
  <c r="E18" i="4"/>
  <c r="E24" i="4"/>
  <c r="E25" i="4"/>
  <c r="C8" i="4"/>
  <c r="B8" i="4"/>
  <c r="B11" i="4"/>
  <c r="E11" i="4"/>
  <c r="C5" i="4"/>
  <c r="D5" i="4"/>
  <c r="E14" i="4"/>
  <c r="E5" i="4"/>
  <c r="D17" i="4"/>
  <c r="E8" i="4"/>
  <c r="C17" i="4"/>
  <c r="E17" i="4"/>
  <c r="E19" i="4"/>
</calcChain>
</file>

<file path=xl/sharedStrings.xml><?xml version="1.0" encoding="utf-8"?>
<sst xmlns="http://schemas.openxmlformats.org/spreadsheetml/2006/main" count="23" uniqueCount="23">
  <si>
    <t>KOKKU</t>
  </si>
  <si>
    <t>2. Võimekad ja hoolivad kogukonnad</t>
  </si>
  <si>
    <t>1. Vabaühenduste ühiskondliku mõju suurendamine</t>
  </si>
  <si>
    <t>3. Kodanikuühiskonna arendamine ja innovatsioon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</si>
  <si>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</si>
  <si>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Eesti elanike kasvanud teadlikkus kodanikuühiskonnast                                                                 - KÜSKi toetuse ja nõustamise tulemusena suureneb inimeste kaasatus kogukondlikesse ettevõtmistesse ja kohaliku elu edendamise algatustesse                                                                  - kontaktpunktina tegutsemine tõstab KÜSKi teadmisi rahvusvahelistest fondidest, kompetentsi koordineerimisest ja nähtavust rahvusvaheliselt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</si>
  <si>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lai ja kasvav kommunikatsioonitegevus                                                                          -	 KÜSKi tegevussuundade läbiviimisel kasutatakse ja arendatakse koostööd vabaühenduste ja teiste asutustega                                                                                                                                         </t>
    </r>
  </si>
  <si>
    <t>KOKKU EELARVE</t>
  </si>
  <si>
    <t>TEKKEPÕHINE PLAAN</t>
  </si>
  <si>
    <t>KOKKU EELARVE, sh RTK finantsarvestuse teenus</t>
  </si>
  <si>
    <t>SIM ettemaksu jääk seisuga 31.12.2022</t>
  </si>
  <si>
    <t>Sihtasutuse Kodanikuühiskonna Sihtkapital pikaajaline finantsplaan aastateks 2023–2025</t>
  </si>
  <si>
    <t>RTK finantsarvestuse teenus</t>
  </si>
  <si>
    <t>kontroll (2023. a kassapõhine eelarve + ettemaksu jääk)</t>
  </si>
  <si>
    <t>vahe</t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</si>
  <si>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vabaühenduste ja sotsiaalsete ettevõtete võimekuse kasv                     
- Eestis tegutsevate vabaühenduste laialdasem rahvusvaheline koostöö    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</si>
  <si>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toetuste jagunemine erinevate valdkondade, piirkondlike ja üle-eestiliste, eesti - ja muukeelsete ühingute vahel; kodanikuühiskonna horisontaalsete teemade osas                                                                   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</si>
  <si>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Kogukondade ja KOV-ide tõusnud teadlikkus kohaliku tasandi ja kogukondade koostöövõimalustest 
- KOV tasandil on kogukonnad kaasatud kohaliku elukeskkonna kujundamisse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</si>
  <si>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rFont val="Times New Roman"/>
        <family val="1"/>
        <charset val="186"/>
      </rPr>
      <t xml:space="preserve">
</t>
    </r>
    <r>
      <rPr>
        <sz val="11"/>
        <rFont val="Times New Roman"/>
        <family val="1"/>
        <charset val="186"/>
      </rPr>
      <t xml:space="preserve">- suureneb KOVde osakaal, kes kasutavad KÜSKi abi (MAKide vabaühenduste konsultandid) kogukondliku koostöö edendamisel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</si>
  <si>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klientide rahulolu nõustamisteenusega
- vabaühenduste laiem koostöö teiste asutuste ja organisatsioonidega                                            
- tugitegevused on aidanud parandada organisatsioonide võimekust (paranenud on eestvedajate isiklikud pädevused)</t>
    </r>
  </si>
  <si>
    <t>vahe peab võrduma 2022. a kassapõhise jäägiga 124 401,55</t>
  </si>
  <si>
    <t>Halduskulud</t>
  </si>
  <si>
    <t>Kinnitatud kantsleri käskkirjaga „2023. aastaks riigieelarvelise toetuse 
andmine Sihtasutusele Kodanikuühiskonna Sihtkapital“ 
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</si>
</sst>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;[Red]#,##0.00"/>
    <numFmt numFmtId="166" formatCode="0;[Red]0"/>
  </numFmts>
  <fonts count="1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  <charset val="186"/>
    </font>
    <font>
      <u/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5" fillId="3" borderId="3" xfId="0" applyFont="1" applyFill="1" applyBorder="1" applyAlignment="1">
      <alignment wrapText="1"/>
    </xf>
    <xf numFmtId="0" fontId="5" fillId="4" borderId="0" xfId="0" applyFont="1" applyFill="1"/>
    <xf numFmtId="164" fontId="5" fillId="4" borderId="0" xfId="0" applyNumberFormat="1" applyFont="1" applyFill="1"/>
    <xf numFmtId="0" fontId="5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wrapText="1"/>
    </xf>
    <xf numFmtId="165" fontId="7" fillId="4" borderId="0" xfId="0" applyNumberFormat="1" applyFont="1" applyFill="1" applyAlignment="1">
      <alignment horizontal="right"/>
    </xf>
    <xf numFmtId="0" fontId="4" fillId="2" borderId="5" xfId="0" applyFont="1" applyFill="1" applyBorder="1" applyAlignment="1">
      <alignment vertical="center" wrapText="1"/>
    </xf>
    <xf numFmtId="0" fontId="5" fillId="4" borderId="0" xfId="0" applyFont="1" applyFill="1" applyAlignment="1">
      <alignment horizontal="right"/>
    </xf>
    <xf numFmtId="0" fontId="8" fillId="4" borderId="7" xfId="0" applyFont="1" applyFill="1" applyBorder="1" applyAlignment="1">
      <alignment horizontal="left" wrapText="1"/>
    </xf>
    <xf numFmtId="4" fontId="5" fillId="3" borderId="3" xfId="0" applyNumberFormat="1" applyFont="1" applyFill="1" applyBorder="1" applyAlignment="1">
      <alignment horizont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64" fontId="5" fillId="4" borderId="0" xfId="1" applyFont="1" applyFill="1" applyAlignment="1">
      <alignment horizontal="right"/>
    </xf>
    <xf numFmtId="166" fontId="4" fillId="5" borderId="7" xfId="0" applyNumberFormat="1" applyFont="1" applyFill="1" applyBorder="1" applyAlignment="1">
      <alignment horizontal="center" vertical="center" wrapText="1"/>
    </xf>
    <xf numFmtId="166" fontId="4" fillId="5" borderId="8" xfId="0" applyNumberFormat="1" applyFont="1" applyFill="1" applyBorder="1" applyAlignment="1">
      <alignment horizontal="center" vertical="center" wrapText="1"/>
    </xf>
    <xf numFmtId="166" fontId="4" fillId="5" borderId="9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/>
    <xf numFmtId="165" fontId="9" fillId="4" borderId="0" xfId="0" applyNumberFormat="1" applyFont="1" applyFill="1" applyAlignment="1">
      <alignment horizontal="left"/>
    </xf>
    <xf numFmtId="164" fontId="9" fillId="4" borderId="0" xfId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5" fillId="6" borderId="0" xfId="1" applyFont="1" applyFill="1" applyAlignment="1">
      <alignment horizontal="right"/>
    </xf>
    <xf numFmtId="0" fontId="1" fillId="2" borderId="6" xfId="0" applyFont="1" applyFill="1" applyBorder="1" applyAlignment="1">
      <alignment vertical="center" wrapText="1"/>
    </xf>
    <xf numFmtId="4" fontId="1" fillId="2" borderId="6" xfId="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/>
    </xf>
  </cellXfs>
  <cellStyles count="4">
    <cellStyle name="Comma" xfId="1" builtinId="3"/>
    <cellStyle name="Comma 4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3"/>
  <sheetViews>
    <sheetView tabSelected="1" zoomScaleNormal="100" workbookViewId="0">
      <pane ySplit="4" topLeftCell="A5" activePane="bottomLeft" state="frozen"/>
      <selection pane="bottomLeft" activeCell="B30" sqref="B30"/>
    </sheetView>
  </sheetViews>
  <sheetFormatPr defaultColWidth="8.5546875" defaultRowHeight="13.8" outlineLevelRow="1" x14ac:dyDescent="0.25"/>
  <cols>
    <col min="1" max="1" width="51.5546875" style="4" customWidth="1"/>
    <col min="2" max="5" width="15.44140625" style="8" customWidth="1"/>
    <col min="6" max="6" width="14" style="2" bestFit="1" customWidth="1"/>
    <col min="7" max="16384" width="8.5546875" style="2"/>
  </cols>
  <sheetData>
    <row r="1" spans="1:6" ht="40.200000000000003" customHeight="1" x14ac:dyDescent="0.25">
      <c r="B1" s="32" t="s">
        <v>22</v>
      </c>
      <c r="C1" s="33"/>
      <c r="D1" s="33"/>
      <c r="E1" s="33"/>
    </row>
    <row r="2" spans="1:6" ht="14.4" thickBot="1" x14ac:dyDescent="0.3">
      <c r="B2" s="28"/>
      <c r="C2" s="28"/>
      <c r="D2" s="28"/>
      <c r="E2" s="28"/>
    </row>
    <row r="3" spans="1:6" ht="15" customHeight="1" thickBot="1" x14ac:dyDescent="0.3">
      <c r="B3" s="29" t="s">
        <v>8</v>
      </c>
      <c r="C3" s="30"/>
      <c r="D3" s="30"/>
      <c r="E3" s="31"/>
    </row>
    <row r="4" spans="1:6" ht="68.25" customHeight="1" thickBot="1" x14ac:dyDescent="0.35">
      <c r="A4" s="9" t="s">
        <v>11</v>
      </c>
      <c r="B4" s="13">
        <v>2023</v>
      </c>
      <c r="C4" s="14">
        <v>2024</v>
      </c>
      <c r="D4" s="14">
        <v>2025</v>
      </c>
      <c r="E4" s="15" t="s">
        <v>0</v>
      </c>
    </row>
    <row r="5" spans="1:6" x14ac:dyDescent="0.25">
      <c r="A5" s="21" t="s">
        <v>2</v>
      </c>
      <c r="B5" s="22">
        <f>140000+512394+90000+57000+50000+55914+6395</f>
        <v>911703</v>
      </c>
      <c r="C5" s="22">
        <f>448028+122404+30000+20000</f>
        <v>620432</v>
      </c>
      <c r="D5" s="22">
        <f>200000+12500+20000</f>
        <v>232500</v>
      </c>
      <c r="E5" s="22">
        <f>SUM(B5:D5)</f>
        <v>1764635</v>
      </c>
    </row>
    <row r="6" spans="1:6" ht="55.2" hidden="1" outlineLevel="1" x14ac:dyDescent="0.25">
      <c r="A6" s="23" t="s">
        <v>15</v>
      </c>
      <c r="B6" s="24"/>
      <c r="C6" s="24"/>
      <c r="D6" s="24"/>
      <c r="E6" s="24"/>
    </row>
    <row r="7" spans="1:6" ht="124.2" hidden="1" outlineLevel="1" x14ac:dyDescent="0.25">
      <c r="A7" s="23" t="s">
        <v>16</v>
      </c>
      <c r="B7" s="24"/>
      <c r="C7" s="24"/>
      <c r="D7" s="24"/>
      <c r="E7" s="24"/>
    </row>
    <row r="8" spans="1:6" collapsed="1" x14ac:dyDescent="0.25">
      <c r="A8" s="25" t="s">
        <v>1</v>
      </c>
      <c r="B8" s="26">
        <f>600000+204716</f>
        <v>804716</v>
      </c>
      <c r="C8" s="26">
        <f>275000+40140</f>
        <v>315140</v>
      </c>
      <c r="D8" s="26"/>
      <c r="E8" s="22">
        <f>SUM(B8:D8)</f>
        <v>1119856</v>
      </c>
      <c r="F8" s="16"/>
    </row>
    <row r="9" spans="1:6" ht="69" hidden="1" outlineLevel="1" x14ac:dyDescent="0.25">
      <c r="A9" s="23" t="s">
        <v>17</v>
      </c>
      <c r="B9" s="24"/>
      <c r="C9" s="24"/>
      <c r="D9" s="24"/>
      <c r="E9" s="24"/>
    </row>
    <row r="10" spans="1:6" ht="110.4" hidden="1" outlineLevel="1" x14ac:dyDescent="0.25">
      <c r="A10" s="23" t="s">
        <v>18</v>
      </c>
      <c r="B10" s="24"/>
      <c r="C10" s="24"/>
      <c r="D10" s="24"/>
      <c r="E10" s="24"/>
    </row>
    <row r="11" spans="1:6" collapsed="1" x14ac:dyDescent="0.25">
      <c r="A11" s="25" t="s">
        <v>3</v>
      </c>
      <c r="B11" s="26">
        <f>37045+13000+607582</f>
        <v>657627</v>
      </c>
      <c r="C11" s="26"/>
      <c r="D11" s="26"/>
      <c r="E11" s="22">
        <f>SUM(B11:D11)</f>
        <v>657627</v>
      </c>
    </row>
    <row r="12" spans="1:6" ht="82.8" hidden="1" outlineLevel="1" x14ac:dyDescent="0.25">
      <c r="A12" s="23" t="s">
        <v>4</v>
      </c>
      <c r="B12" s="24"/>
      <c r="C12" s="24"/>
      <c r="D12" s="24"/>
      <c r="E12" s="24"/>
    </row>
    <row r="13" spans="1:6" ht="82.5" hidden="1" customHeight="1" outlineLevel="1" x14ac:dyDescent="0.25">
      <c r="A13" s="23" t="s">
        <v>19</v>
      </c>
      <c r="B13" s="24"/>
      <c r="C13" s="24"/>
      <c r="D13" s="24"/>
      <c r="E13" s="24"/>
    </row>
    <row r="14" spans="1:6" collapsed="1" x14ac:dyDescent="0.25">
      <c r="A14" s="25" t="s">
        <v>21</v>
      </c>
      <c r="B14" s="27">
        <f>347366-6395</f>
        <v>340971</v>
      </c>
      <c r="C14" s="27"/>
      <c r="D14" s="27"/>
      <c r="E14" s="22">
        <f>SUM(B14:D14)</f>
        <v>340971</v>
      </c>
    </row>
    <row r="15" spans="1:6" ht="110.4" hidden="1" outlineLevel="1" x14ac:dyDescent="0.25">
      <c r="A15" s="1" t="s">
        <v>5</v>
      </c>
      <c r="B15" s="10"/>
      <c r="C15" s="10"/>
      <c r="D15" s="10"/>
      <c r="E15" s="10"/>
    </row>
    <row r="16" spans="1:6" ht="55.2" hidden="1" outlineLevel="1" x14ac:dyDescent="0.25">
      <c r="A16" s="1" t="s">
        <v>6</v>
      </c>
      <c r="B16" s="10"/>
      <c r="C16" s="10"/>
      <c r="D16" s="10"/>
      <c r="E16" s="10"/>
    </row>
    <row r="17" spans="1:6" collapsed="1" x14ac:dyDescent="0.25">
      <c r="A17" s="7" t="s">
        <v>7</v>
      </c>
      <c r="B17" s="11">
        <f>B5+B8+B11+B14</f>
        <v>2715017</v>
      </c>
      <c r="C17" s="11">
        <f>C5+C8+C11+C14</f>
        <v>935572</v>
      </c>
      <c r="D17" s="11">
        <f>D5+D8+D11+D14</f>
        <v>232500</v>
      </c>
      <c r="E17" s="11">
        <f>E5+E8+E11+E14</f>
        <v>3883089</v>
      </c>
      <c r="F17" s="3"/>
    </row>
    <row r="18" spans="1:6" x14ac:dyDescent="0.25">
      <c r="A18" s="5" t="s">
        <v>9</v>
      </c>
      <c r="B18" s="12">
        <f>B17+B19</f>
        <v>2721412</v>
      </c>
      <c r="C18" s="12">
        <f>C17+C19</f>
        <v>935572</v>
      </c>
      <c r="D18" s="12">
        <f>D17+D19</f>
        <v>232500</v>
      </c>
      <c r="E18" s="12">
        <f>B18+C18+D18</f>
        <v>3889484</v>
      </c>
    </row>
    <row r="19" spans="1:6" x14ac:dyDescent="0.25">
      <c r="A19" s="17" t="s">
        <v>12</v>
      </c>
      <c r="B19" s="18">
        <v>6395</v>
      </c>
      <c r="C19" s="18"/>
      <c r="D19" s="18"/>
      <c r="E19" s="18">
        <f>E18-E17</f>
        <v>6395</v>
      </c>
    </row>
    <row r="20" spans="1:6" x14ac:dyDescent="0.25">
      <c r="A20" s="6"/>
      <c r="B20" s="12"/>
      <c r="C20" s="12"/>
      <c r="D20" s="12"/>
      <c r="E20" s="12"/>
    </row>
    <row r="21" spans="1:6" x14ac:dyDescent="0.25">
      <c r="A21" s="4" t="s">
        <v>10</v>
      </c>
      <c r="B21" s="12">
        <v>1145931</v>
      </c>
    </row>
    <row r="22" spans="1:6" x14ac:dyDescent="0.25">
      <c r="A22" s="2"/>
    </row>
    <row r="23" spans="1:6" x14ac:dyDescent="0.25">
      <c r="A23" s="2"/>
      <c r="D23" s="8" t="s">
        <v>13</v>
      </c>
      <c r="E23" s="12">
        <f>2867954.55+B21</f>
        <v>4013885.55</v>
      </c>
    </row>
    <row r="24" spans="1:6" x14ac:dyDescent="0.25">
      <c r="A24" s="2"/>
      <c r="D24" s="8" t="s">
        <v>14</v>
      </c>
      <c r="E24" s="20">
        <f>E23-E18</f>
        <v>124401.54999999981</v>
      </c>
      <c r="F24" s="2" t="s">
        <v>20</v>
      </c>
    </row>
    <row r="25" spans="1:6" x14ac:dyDescent="0.25">
      <c r="A25" s="2"/>
      <c r="E25" s="19">
        <f>124401.55-E24</f>
        <v>1.8917489796876907E-10</v>
      </c>
    </row>
    <row r="26" spans="1:6" x14ac:dyDescent="0.25">
      <c r="A26" s="2"/>
      <c r="E26" s="19">
        <f>E23-E24</f>
        <v>3889484</v>
      </c>
    </row>
    <row r="27" spans="1:6" x14ac:dyDescent="0.25">
      <c r="A27" s="2"/>
    </row>
    <row r="28" spans="1:6" x14ac:dyDescent="0.25">
      <c r="A28" s="2"/>
    </row>
    <row r="29" spans="1:6" x14ac:dyDescent="0.25">
      <c r="A29" s="2"/>
    </row>
    <row r="30" spans="1:6" x14ac:dyDescent="0.25">
      <c r="A30" s="2"/>
    </row>
    <row r="31" spans="1:6" x14ac:dyDescent="0.25">
      <c r="A31" s="2"/>
    </row>
    <row r="32" spans="1:6" x14ac:dyDescent="0.25">
      <c r="A32" s="2"/>
    </row>
    <row r="33" spans="1:1" x14ac:dyDescent="0.25">
      <c r="A33" s="2"/>
    </row>
  </sheetData>
  <mergeCells count="3">
    <mergeCell ref="B2:E2"/>
    <mergeCell ref="B3:E3"/>
    <mergeCell ref="B1:E1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KÜSK finantsplaan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 Ainsalu</dc:creator>
  <cp:lastModifiedBy>Marten Lauri</cp:lastModifiedBy>
  <cp:lastPrinted>2022-02-09T07:37:40Z</cp:lastPrinted>
  <dcterms:created xsi:type="dcterms:W3CDTF">2015-03-05T12:44:27Z</dcterms:created>
  <dcterms:modified xsi:type="dcterms:W3CDTF">2023-03-20T12:11:20Z</dcterms:modified>
</cp:coreProperties>
</file>